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2" sheetId="1" r:id="rId4"/>
  </sheets>
  <definedNames/>
  <calcPr/>
</workbook>
</file>

<file path=xl/sharedStrings.xml><?xml version="1.0" encoding="utf-8"?>
<sst xmlns="http://schemas.openxmlformats.org/spreadsheetml/2006/main" count="50" uniqueCount="44">
  <si>
    <t>Nome</t>
  </si>
  <si>
    <t>Cidade, Estado, País</t>
  </si>
  <si>
    <t>Instituição</t>
  </si>
  <si>
    <t>Nota base</t>
  </si>
  <si>
    <t>Ordem de envio</t>
  </si>
  <si>
    <t>Bônus</t>
  </si>
  <si>
    <t>Nota final</t>
  </si>
  <si>
    <t xml:space="preserve">Ian Seo Takose </t>
  </si>
  <si>
    <t>São Paulo, SP, Brasil</t>
  </si>
  <si>
    <t>Colégio Etapa</t>
  </si>
  <si>
    <t>*Melhor solução</t>
  </si>
  <si>
    <t>Thomas Bergamaschi</t>
  </si>
  <si>
    <t>Vinhedo, SP,Brasil</t>
  </si>
  <si>
    <t>N/A</t>
  </si>
  <si>
    <t>Alexandre Silva Bastos de Almeida</t>
  </si>
  <si>
    <t>Colégio Objetivo Integrado</t>
  </si>
  <si>
    <t>Antonio Italo Lima Lopes</t>
  </si>
  <si>
    <t>Fortaleza , CE, Brasil</t>
  </si>
  <si>
    <t>Farias Brito</t>
  </si>
  <si>
    <t>Gabriel Guerra Trigo</t>
  </si>
  <si>
    <t>Jundiaí, SP, Brasil</t>
  </si>
  <si>
    <t>Lucas Takayasu</t>
  </si>
  <si>
    <t>Alessandro Menegon</t>
  </si>
  <si>
    <t>Santo André, SP, Brasil</t>
  </si>
  <si>
    <t>Laísa Cristina de Oliveira</t>
  </si>
  <si>
    <t xml:space="preserve">Goiânia,  GO,  Brasil </t>
  </si>
  <si>
    <t>UFG</t>
  </si>
  <si>
    <t>Bruno Siqueira Eduardo</t>
  </si>
  <si>
    <t>USP</t>
  </si>
  <si>
    <t xml:space="preserve">Gabriel Caiaffa Floriano Mendonça </t>
  </si>
  <si>
    <t xml:space="preserve">Juiz de Fora, MG, Brasil </t>
  </si>
  <si>
    <t xml:space="preserve">Universidade de São Paulo </t>
  </si>
  <si>
    <t>Maria Eduarda Gonçalves Freitas</t>
  </si>
  <si>
    <t>Fortaleza, CE, Brasil</t>
  </si>
  <si>
    <t>Colégio Ari de Sá Cavalcante</t>
  </si>
  <si>
    <t>Sidney Natzuka Junior</t>
  </si>
  <si>
    <t>Rio de Janeiro, RJ, Brasil</t>
  </si>
  <si>
    <t>UFRJ</t>
  </si>
  <si>
    <t>Artur de Freitas Januário</t>
  </si>
  <si>
    <t>Natal, RN, Brasil</t>
  </si>
  <si>
    <t>UFRN</t>
  </si>
  <si>
    <t>Patrick Aubert Raio</t>
  </si>
  <si>
    <t>Florianópolis, SC, Brasil</t>
  </si>
  <si>
    <t>UFSC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</si>
</sst>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name val="Arial"/>
    </font>
    <font>
      <b/>
    </font>
    <font>
      <color theme="1"/>
      <name val="Arial"/>
    </font>
    <font>
      <name val="Arial"/>
    </font>
    <font>
      <sz val="11.0"/>
      <color rgb="FF000000"/>
      <name val="Inconsolat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2" numFmtId="0" xfId="0" applyAlignment="1" applyFont="1">
      <alignment readingOrder="0"/>
    </xf>
    <xf borderId="0" fillId="0" fontId="1" numFmtId="0" xfId="0" applyAlignment="1" applyFont="1">
      <alignment horizontal="right" readingOrder="0" vertical="bottom"/>
    </xf>
    <xf borderId="0" fillId="0" fontId="3" numFmtId="0" xfId="0" applyAlignment="1" applyFont="1">
      <alignment vertical="bottom"/>
    </xf>
    <xf borderId="0" fillId="0" fontId="4" numFmtId="0" xfId="0" applyAlignment="1" applyFont="1">
      <alignment readingOrder="0" vertical="bottom"/>
    </xf>
    <xf borderId="0" fillId="0" fontId="3" numFmtId="0" xfId="0" applyAlignment="1" applyFont="1">
      <alignment horizontal="right" vertical="bottom"/>
    </xf>
    <xf borderId="0" fillId="0" fontId="4" numFmtId="0" xfId="0" applyAlignment="1" applyFont="1">
      <alignment horizontal="right" readingOrder="0" vertical="bottom"/>
    </xf>
    <xf borderId="0" fillId="2" fontId="5" numFmtId="0" xfId="0" applyAlignment="1" applyFill="1" applyFont="1">
      <alignment vertical="bottom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readingOrder="0"/>
    </xf>
    <xf borderId="0" fillId="0" fontId="3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8.0"/>
    <col customWidth="1" min="2" max="2" width="41.14"/>
    <col customWidth="1" min="3" max="3" width="27.71"/>
    <col customWidth="1" min="5" max="5" width="15.86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4"/>
    </row>
    <row r="2">
      <c r="A2" s="4" t="s">
        <v>7</v>
      </c>
      <c r="B2" s="5" t="s">
        <v>8</v>
      </c>
      <c r="C2" s="4" t="s">
        <v>9</v>
      </c>
      <c r="D2" s="6">
        <v>0.95</v>
      </c>
      <c r="E2" s="7">
        <v>12.0</v>
      </c>
      <c r="F2" s="8">
        <f>PI()^(14/13)</f>
        <v>3.430774478</v>
      </c>
      <c r="G2" s="6">
        <f t="shared" ref="G2:G15" si="1">D2*F2</f>
        <v>3.259235754</v>
      </c>
      <c r="H2" s="9" t="s">
        <v>10</v>
      </c>
    </row>
    <row r="3">
      <c r="A3" s="4" t="s">
        <v>11</v>
      </c>
      <c r="B3" s="5" t="s">
        <v>12</v>
      </c>
      <c r="C3" s="10" t="s">
        <v>13</v>
      </c>
      <c r="D3" s="9">
        <v>0.9</v>
      </c>
      <c r="E3" s="5">
        <v>1.0</v>
      </c>
      <c r="F3" s="4">
        <f>PI()^(1/2)</f>
        <v>1.772453851</v>
      </c>
      <c r="G3" s="6">
        <f t="shared" si="1"/>
        <v>1.595208466</v>
      </c>
      <c r="H3" s="4"/>
    </row>
    <row r="4">
      <c r="A4" s="4" t="s">
        <v>14</v>
      </c>
      <c r="B4" s="5" t="s">
        <v>8</v>
      </c>
      <c r="C4" s="10" t="s">
        <v>15</v>
      </c>
      <c r="D4" s="6">
        <v>0.8</v>
      </c>
      <c r="E4" s="7">
        <v>2.0</v>
      </c>
      <c r="F4" s="6">
        <f>PI()^(1/3)</f>
        <v>1.464591888</v>
      </c>
      <c r="G4" s="6">
        <f t="shared" si="1"/>
        <v>1.17167351</v>
      </c>
      <c r="H4" s="4"/>
    </row>
    <row r="5">
      <c r="A5" s="4" t="s">
        <v>16</v>
      </c>
      <c r="B5" s="5" t="s">
        <v>17</v>
      </c>
      <c r="C5" s="4" t="s">
        <v>18</v>
      </c>
      <c r="D5" s="6">
        <v>0.8</v>
      </c>
      <c r="E5" s="7">
        <v>4.0</v>
      </c>
      <c r="F5" s="6">
        <f>PI()^(1/5)</f>
        <v>1.257274116</v>
      </c>
      <c r="G5" s="6">
        <f t="shared" si="1"/>
        <v>1.005819293</v>
      </c>
      <c r="H5" s="4"/>
    </row>
    <row r="6">
      <c r="A6" s="4" t="s">
        <v>19</v>
      </c>
      <c r="B6" s="4" t="s">
        <v>20</v>
      </c>
      <c r="C6" s="10" t="s">
        <v>13</v>
      </c>
      <c r="D6" s="6">
        <v>0.9</v>
      </c>
      <c r="E6" s="7">
        <v>10.0</v>
      </c>
      <c r="F6" s="6">
        <f>PI()^(1/11)</f>
        <v>1.109674083</v>
      </c>
      <c r="G6" s="6">
        <f t="shared" si="1"/>
        <v>0.9987066747</v>
      </c>
      <c r="H6" s="4"/>
    </row>
    <row r="7">
      <c r="A7" s="4" t="s">
        <v>21</v>
      </c>
      <c r="B7" s="4" t="s">
        <v>8</v>
      </c>
      <c r="C7" s="10" t="s">
        <v>9</v>
      </c>
      <c r="D7" s="9">
        <v>0.9</v>
      </c>
      <c r="E7" s="5">
        <v>11.0</v>
      </c>
      <c r="F7" s="4">
        <f>PI()^(1/12)</f>
        <v>1.100092379</v>
      </c>
      <c r="G7" s="6">
        <f t="shared" si="1"/>
        <v>0.9900831411</v>
      </c>
      <c r="H7" s="4"/>
    </row>
    <row r="8">
      <c r="A8" s="4" t="s">
        <v>22</v>
      </c>
      <c r="B8" s="4" t="s">
        <v>23</v>
      </c>
      <c r="C8" s="10" t="s">
        <v>15</v>
      </c>
      <c r="D8" s="6">
        <v>0.65</v>
      </c>
      <c r="E8" s="7">
        <v>6.0</v>
      </c>
      <c r="F8" s="6">
        <f>PI()^(1/7)</f>
        <v>1.17766403</v>
      </c>
      <c r="G8" s="6">
        <f t="shared" si="1"/>
        <v>0.7654816195</v>
      </c>
      <c r="H8" s="4"/>
    </row>
    <row r="9">
      <c r="A9" s="4" t="s">
        <v>24</v>
      </c>
      <c r="B9" s="5" t="s">
        <v>25</v>
      </c>
      <c r="C9" s="10" t="s">
        <v>26</v>
      </c>
      <c r="D9" s="6">
        <v>0.45</v>
      </c>
      <c r="E9" s="7">
        <v>7.0</v>
      </c>
      <c r="F9" s="6">
        <f>PI()^(1/8)</f>
        <v>1.153835068</v>
      </c>
      <c r="G9" s="6">
        <f t="shared" si="1"/>
        <v>0.5192257805</v>
      </c>
      <c r="H9" s="4"/>
    </row>
    <row r="10">
      <c r="A10" s="4" t="s">
        <v>27</v>
      </c>
      <c r="B10" s="4" t="s">
        <v>8</v>
      </c>
      <c r="C10" s="9" t="s">
        <v>28</v>
      </c>
      <c r="D10" s="6">
        <v>0.4</v>
      </c>
      <c r="E10" s="7">
        <v>9.0</v>
      </c>
      <c r="F10" s="6">
        <f>PI()^(1/10)</f>
        <v>1.121282353</v>
      </c>
      <c r="G10" s="6">
        <f t="shared" si="1"/>
        <v>0.4485129413</v>
      </c>
      <c r="H10" s="4"/>
    </row>
    <row r="11">
      <c r="A11" s="4" t="s">
        <v>29</v>
      </c>
      <c r="B11" s="5" t="s">
        <v>30</v>
      </c>
      <c r="C11" s="11" t="s">
        <v>31</v>
      </c>
      <c r="D11" s="6">
        <v>0.3</v>
      </c>
      <c r="E11" s="7">
        <v>3.0</v>
      </c>
      <c r="F11" s="6">
        <f>PI()^(1/4)</f>
        <v>1.331335364</v>
      </c>
      <c r="G11" s="6">
        <f t="shared" si="1"/>
        <v>0.3994006091</v>
      </c>
      <c r="H11" s="4"/>
    </row>
    <row r="12">
      <c r="A12" s="4" t="s">
        <v>32</v>
      </c>
      <c r="B12" s="5" t="s">
        <v>33</v>
      </c>
      <c r="C12" s="10" t="s">
        <v>34</v>
      </c>
      <c r="D12" s="6">
        <v>0.35</v>
      </c>
      <c r="E12" s="7">
        <v>14.0</v>
      </c>
      <c r="F12" s="6">
        <f>PI()^(1/15)</f>
        <v>1.079302852</v>
      </c>
      <c r="G12" s="6">
        <f t="shared" si="1"/>
        <v>0.3777559984</v>
      </c>
      <c r="H12" s="4"/>
    </row>
    <row r="13">
      <c r="A13" s="4" t="s">
        <v>35</v>
      </c>
      <c r="B13" s="4" t="s">
        <v>36</v>
      </c>
      <c r="C13" s="10" t="s">
        <v>37</v>
      </c>
      <c r="D13" s="6">
        <v>0.25</v>
      </c>
      <c r="E13" s="7">
        <v>5.0</v>
      </c>
      <c r="F13" s="6">
        <f>PI()^(1/6)</f>
        <v>1.210203242</v>
      </c>
      <c r="G13" s="6">
        <f t="shared" si="1"/>
        <v>0.3025508106</v>
      </c>
      <c r="H13" s="4"/>
    </row>
    <row r="14">
      <c r="A14" s="4" t="s">
        <v>38</v>
      </c>
      <c r="B14" s="5" t="s">
        <v>39</v>
      </c>
      <c r="C14" s="10" t="s">
        <v>40</v>
      </c>
      <c r="D14" s="6">
        <v>0.15</v>
      </c>
      <c r="E14" s="7">
        <v>8.0</v>
      </c>
      <c r="F14" s="6">
        <f>PI()^(1/9)</f>
        <v>1.135635277</v>
      </c>
      <c r="G14" s="6">
        <f t="shared" si="1"/>
        <v>0.1703452915</v>
      </c>
      <c r="H14" s="4"/>
    </row>
    <row r="15">
      <c r="A15" s="4" t="s">
        <v>41</v>
      </c>
      <c r="B15" s="5" t="s">
        <v>42</v>
      </c>
      <c r="C15" s="10" t="s">
        <v>43</v>
      </c>
      <c r="D15" s="6">
        <v>0.15</v>
      </c>
      <c r="E15" s="7">
        <v>13.0</v>
      </c>
      <c r="F15" s="6">
        <f>PI()^(1/14)</f>
        <v>1.085202299</v>
      </c>
      <c r="G15" s="6">
        <f t="shared" si="1"/>
        <v>0.1627803449</v>
      </c>
      <c r="H15" s="4"/>
    </row>
    <row r="16">
      <c r="A16" s="4"/>
      <c r="B16" s="4"/>
      <c r="C16" s="11"/>
      <c r="D16" s="4"/>
      <c r="E16" s="4"/>
      <c r="F16" s="4"/>
      <c r="G16" s="6"/>
      <c r="H16" s="4"/>
    </row>
    <row r="17">
      <c r="A17" s="4"/>
      <c r="B17" s="4"/>
      <c r="C17" s="4"/>
      <c r="D17" s="4"/>
      <c r="E17" s="4"/>
      <c r="F17" s="4"/>
      <c r="G17" s="6"/>
      <c r="H17" s="4"/>
    </row>
    <row r="18">
      <c r="A18" s="4"/>
      <c r="B18" s="4"/>
      <c r="C18" s="4"/>
      <c r="D18" s="4"/>
      <c r="E18" s="4"/>
      <c r="F18" s="4"/>
      <c r="G18" s="6"/>
      <c r="H18" s="4"/>
    </row>
    <row r="19">
      <c r="A19" s="4"/>
      <c r="B19" s="4"/>
      <c r="C19" s="4"/>
      <c r="D19" s="4"/>
      <c r="E19" s="4"/>
      <c r="F19" s="4"/>
      <c r="G19" s="6"/>
      <c r="H19" s="4"/>
    </row>
    <row r="20">
      <c r="A20" s="4"/>
      <c r="B20" s="4"/>
      <c r="C20" s="4"/>
      <c r="D20" s="4"/>
      <c r="E20" s="4"/>
      <c r="F20" s="4"/>
      <c r="G20" s="4"/>
      <c r="H20" s="4"/>
    </row>
  </sheetData>
  <drawing r:id="rId1"/>
</worksheet>
</file>